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0\1 výzva\"/>
    </mc:Choice>
  </mc:AlternateContent>
  <xr:revisionPtr revIDLastSave="0" documentId="13_ncr:1_{995F2374-1786-439A-9B93-6BB3B783E590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4" i="1" l="1"/>
  <c r="S27" i="1"/>
  <c r="P27" i="1"/>
  <c r="T27" i="1"/>
  <c r="P23" i="1"/>
  <c r="P24" i="1"/>
  <c r="S23" i="1"/>
  <c r="T23" i="1"/>
  <c r="S24" i="1" l="1"/>
  <c r="P13" i="1"/>
  <c r="P14" i="1"/>
  <c r="P15" i="1"/>
  <c r="P16" i="1"/>
  <c r="P17" i="1"/>
  <c r="P18" i="1"/>
  <c r="P19" i="1"/>
  <c r="P20" i="1"/>
  <c r="P21" i="1"/>
  <c r="P22" i="1"/>
  <c r="P25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5" i="1"/>
  <c r="T25" i="1"/>
  <c r="P12" i="1"/>
  <c r="P26" i="1"/>
  <c r="S12" i="1"/>
  <c r="T12" i="1"/>
  <c r="S26" i="1"/>
  <c r="T26" i="1"/>
  <c r="P8" i="1" l="1"/>
  <c r="P9" i="1"/>
  <c r="P10" i="1"/>
  <c r="P11" i="1"/>
  <c r="S8" i="1"/>
  <c r="T8" i="1"/>
  <c r="S9" i="1"/>
  <c r="T9" i="1"/>
  <c r="S10" i="1"/>
  <c r="T10" i="1"/>
  <c r="S11" i="1"/>
  <c r="T11" i="1"/>
  <c r="S7" i="1"/>
  <c r="P7" i="1"/>
  <c r="Q30" i="1" s="1"/>
  <c r="R30" i="1" l="1"/>
  <c r="T7" i="1"/>
</calcChain>
</file>

<file path=xl/sharedStrings.xml><?xml version="1.0" encoding="utf-8"?>
<sst xmlns="http://schemas.openxmlformats.org/spreadsheetml/2006/main" count="133" uniqueCount="86">
  <si>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</si>
  <si>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</si>
  <si>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</si>
  <si>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</si>
  <si>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</si>
  <si>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</si>
  <si>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</si>
  <si>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</si>
  <si>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</si>
  <si>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</si>
  <si>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</si>
  <si>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30231300-0 - Zobrazovací jednotky 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</si>
  <si>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</si>
  <si>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</si>
  <si>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</si>
  <si>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</si>
  <si>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</si>
  <si>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</si>
  <si>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</si>
  <si>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</si>
  <si>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</si>
  <si>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</si>
  <si>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</si>
  <si>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</si>
  <si>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</si>
  <si>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</si>
  <si>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</si>
  <si>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</si>
  <si>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</si>
  <si>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</si>
  <si>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</si>
  <si>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</si>
  <si>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</si>
  <si>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</si>
  <si>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</si>
  <si>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</si>
  <si>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</si>
  <si>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110 - 2023 </t>
  </si>
  <si>
    <t>SSD  disk 2.5"</t>
  </si>
  <si>
    <t>Datový kabel - prodlužovací, 1m</t>
  </si>
  <si>
    <t>Datový kabel - prodlužovací, 2m</t>
  </si>
  <si>
    <t>Síťová nabíječka, univerzální</t>
  </si>
  <si>
    <t>SSD disk 2.5</t>
  </si>
  <si>
    <t>Paměťová karta SDXC</t>
  </si>
  <si>
    <t>Audio kabel – oboustranný, prodlužovací</t>
  </si>
  <si>
    <t>Dokovací stanice - replikátor portů</t>
  </si>
  <si>
    <t xml:space="preserve">Replikátor portů </t>
  </si>
  <si>
    <t>Ethernetový switch s POE</t>
  </si>
  <si>
    <t>Bezdrátová myš</t>
  </si>
  <si>
    <t>Vertiální myš</t>
  </si>
  <si>
    <t>Nízkoprofilová bezdrátová klávesnice</t>
  </si>
  <si>
    <t>USB hub</t>
  </si>
  <si>
    <t>Napájecí adaptér pro MacBook Air</t>
  </si>
  <si>
    <t>Batoh na notebook</t>
  </si>
  <si>
    <t>Externí disk SSD</t>
  </si>
  <si>
    <t>Ing. Tomáš Řeřicha, Ph.D.,
Tel.: 737 488 958,
37763 4534</t>
  </si>
  <si>
    <t>Univerzitní 26, 
301 00 Plzeň,
Fakulta elektrotechnická - Katedra materiálů a technologií,
místnost EK 415</t>
  </si>
  <si>
    <t>Mgr. Tereza Mazanová, 
Tel.: 37763 5652</t>
  </si>
  <si>
    <t>Sedláčkova 15, 
301 00 Plzeň,
Fakulta filozofická - Katedra sociologie,
místnost SP 506</t>
  </si>
  <si>
    <t>SSD disk 2.5", rozhraní SATA III, kapacita min. 250 GB, rychlost čtení min. 500 MB/s, rychlost zápisu min. 400 MB/s, životnost min. 100 TBW.</t>
  </si>
  <si>
    <t>Datový kabel - prodlužovací, délka 1 m, jedna strana male konektor 1× USB-A (USB 3), druhá strana female konektor 1× USB-A (USB 3), stíněný kabel, rovné zakončení.</t>
  </si>
  <si>
    <t>Datový kabel - prodlužovací, délka 2 m, jedna strana male konektor 1× USB-A (USB 3), druhá strana female konektor 1× USB-A (USB 3), stíněný kabel, rovné zakončení.</t>
  </si>
  <si>
    <t>Síťová nabíječka, univerzální (pro mobilní telefony i noteboky).
Konektivita: 
Min. 2x USB-C , min. 90 W 
Min. 2× USB-A, min. 15 W 
Podpora rychlonabíjení.
Power Delivery.
Ochrana proti zkratu, přepětí, přetížení i přehřátí.
Automatická detekce připojeného zařízení.
Barva černá.</t>
  </si>
  <si>
    <t>SSD disk 2.5",  kapacita min. 250 GB, rozhraní SATA III, rychlost čtení min.  540MB/s, rychlost zápisu min.  500MB/s.</t>
  </si>
  <si>
    <t>Paměťová karta SDXC, kapacita min. 256 GB, čtení min. 250 MB/s, zápis min. 220 MB/s, rychlostní třída Class 10, video třída V90, teplotně odolná.</t>
  </si>
  <si>
    <t>Audio kabel – oboustranný, prodlužovací.
3.5 mm jack (M) to 3.5 mm jack (F), 3 pólový, zlacené konektory, opletený, délka 2 m, rovné zakončení, barva černá.</t>
  </si>
  <si>
    <t>Dokovací stanice – replikátor portů.
Min. 2x USB-A.
Min. 1x USB-C s Power Delivery, min. 90W.
Podpora Fast Role Swap – nedojde k odpojení již připojených zařízení.
Čtečka paměťových karet – MicroSD a SD.
Analogový zvukový výstup 1x 3,5 mm Jack.
Kompaktní rozměry.</t>
  </si>
  <si>
    <t>Replikátor portů.
Připojení pomocí USB-C.
Konektivita: 
Min. 1x HDMI
Min. 2x USB-C
Min. 1x RJ-45
Min. 1x DisplayPort
Min. 2x USB-A.
Podpora Power Delivery min. 70W.</t>
  </si>
  <si>
    <t>Ethenernetový switch s POE min. 5 portů, alespoň 4 porty s PoE.</t>
  </si>
  <si>
    <t>Ethenernetový switch s POE min. 8 portů, alespoň 4 porty s PoE.</t>
  </si>
  <si>
    <t>Myš bezdrátová, optická, citlivost min. 1600 DPI (možno měnit tlačítkem), 6 tlačítek, rozhraní USB a USB-C, určená pro praváky, ne myš k notebooku, klasická velikost (šířka alespon 7 cm, délka alespon 11 cm).</t>
  </si>
  <si>
    <t>Vertikální myš, drátová, 6 tlačítek, citlivost min. 1000 DPI, optická, barva černá.</t>
  </si>
  <si>
    <t>Replikátor portů (mini).
Připojení pomocí USB-C.
Konektivita:
Min. 1x USB-C
Min. 1x Jack 3,5 mm (audio).
Podpora Power Delivery.</t>
  </si>
  <si>
    <t>Multi-mode, ultra-slim, bezdrátová klávesnice.
Vícerežimové bezdrátové připojení, Bluetooth min. 3.0, 4.1 a 2,4 GHz.
Dosah až 10 m.
Možnost připojení více zařízení současně (automatické párování).
Konstrukce ultratenká cca 4,5 mm.
Materiál: nerezová ocel + základna z hliníkové slitiny.
Životnost baterií min. 12 měsíců.
Kompatibilita s Win 8 a novější.</t>
  </si>
  <si>
    <t>Hliníkový design, ergonomická konstrukce.
Porty ve sklonu 15° pro lepší připojování a odpojování USB zařízení.
Min. 4x USB 3.2 Gen1 porty s přenosovou rychlostí až 5Gb/s.
Připojení bez instalace ovladačů.
Kompatibilní s MacOS, Windows i Linux.</t>
  </si>
  <si>
    <t>Alternativní napájecí adaptér.
Výkon až 45 W.
Kompatibilní s MacBook Air.</t>
  </si>
  <si>
    <t>Bezdrátová myš, optická, citlivost min. 400 dpi.
Rozměry: spíše pro menší dlaň.
Počet tlačítek min. 5. 
Typ připojení: USB.
Technologie Bluetooth (bezdrátový dosah cca 10 m).
Kompatibilita min. s: Windows 10, 11 nebo novejší, macOS 10.15 nebo novejší, Linux, Chrome OS, iPadOS 13.4 nebo novejší, Android 5.0 nebo novejší.</t>
  </si>
  <si>
    <t>LCD zobrazovací jednotka - monitor</t>
  </si>
  <si>
    <t>ANO</t>
  </si>
  <si>
    <t>VK01010037 (Medepoz)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</si>
  <si>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</si>
  <si>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Aleš Franc, Ph.D.,
Tel.: 37763 4824</t>
  </si>
  <si>
    <t>Teslova 11, 
301 00 Plzeň,
Nové technologie – výzkumné centrum - Infračervené technologie,
místnost TH 214</t>
  </si>
  <si>
    <r>
      <t xml:space="preserve">Úhlopříčka alespoň 27".
Typ panelu: rovný, antireflexní povrch displeje.
Odezva GtG: 2 ms a nižší.
Světlost: alespoň 300 nt.
Pozorovací úhly: alespoň 170° (H) / 170° (V).
Obnovovací frekvence: alespoň 150 Hz horizontálně i vertikálně.
Nastavení polohování monitoru alespoň v rozsahu:
Nastavení (náklon v H) -5° ~ 20°
Nastavení (otáčení v V) -45° ~ 45°
Nastavení (otočení „pivot“) -90° ~ 90°
Nastavení (výška) 0 ~ 130 mm.
Konektivita monitoru: každý v počtu alespoň – 1 x sluchátkový výstup, 1x Display Port v1.4 nebo novější, 2 x HDMI 2.0b nebo novější, 1 x USB-C.
</t>
    </r>
    <r>
      <rPr>
        <sz val="11"/>
        <rFont val="Calibri"/>
        <family val="2"/>
        <charset val="238"/>
        <scheme val="minor"/>
      </rPr>
      <t>Třída energetické účinnosti v rozpětí A až F.</t>
    </r>
  </si>
  <si>
    <r>
      <t>Kompaktní přenosný externí disk SSD (hmotnost kolem 58 g).
Kapacita: min. 1TB.
Rozhraní: USB 3.2 Gen 2.
Přenosová rychlost: min. 1050 MB/s.
Barva s</t>
    </r>
    <r>
      <rPr>
        <sz val="11"/>
        <rFont val="Calibri"/>
        <family val="2"/>
        <charset val="238"/>
        <scheme val="minor"/>
      </rPr>
      <t>e preferuje červená.</t>
    </r>
  </si>
  <si>
    <r>
      <t xml:space="preserve">Pro notebook velikosti 15,6".
Objem: min. 28 l.
Hmotnost </t>
    </r>
    <r>
      <rPr>
        <sz val="11"/>
        <rFont val="Calibri"/>
        <family val="2"/>
        <charset val="238"/>
        <scheme val="minor"/>
      </rPr>
      <t>max. 0,75 kg.</t>
    </r>
    <r>
      <rPr>
        <sz val="11"/>
        <color theme="1"/>
        <rFont val="Calibri"/>
        <family val="2"/>
        <charset val="238"/>
        <scheme val="minor"/>
      </rPr>
      <t xml:space="preserve">
Více kapes (boční kapsy, vnitřní kapsy, kapsa na ntb…).
Vyztužená záda.
</t>
    </r>
    <r>
      <rPr>
        <sz val="11"/>
        <rFont val="Calibri"/>
        <family val="2"/>
        <charset val="238"/>
        <scheme val="minor"/>
      </rPr>
      <t>Barevná preference: oranžový, popř. vícebarevný (např. motiv květin).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</si>
</sst>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14" fillId="0" borderId="0"/>
  </cellStyleXfs>
  <cellXfs count="17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1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 indent="1"/>
    </xf>
    <xf numFmtId="164" fontId="1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1" fillId="2" borderId="3" xfId="0" applyFont="1" applyFill="1" applyBorder="1" applyAlignment="1">
      <alignment horizontal="center" vertical="center" textRotation="90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9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0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0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4" fontId="0" fillId="0" borderId="17" xfId="0" applyNumberFormat="1" applyBorder="1"/>
    <xf numFmtId="3" fontId="0" fillId="2" borderId="21" xfId="0" applyNumberForma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30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0" fillId="4" borderId="20" xfId="0" applyFon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3" fontId="0" fillId="2" borderId="25" xfId="0" applyNumberForma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0" fillId="4" borderId="19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6" borderId="13" xfId="0" applyFont="1" applyFill="1" applyBorder="1" applyAlignment="1">
      <alignment horizontal="left" vertical="center" wrapText="1" indent="1"/>
    </xf>
    <xf numFmtId="0" fontId="6" fillId="6" borderId="15" xfId="0" applyFont="1" applyFill="1" applyBorder="1" applyAlignment="1">
      <alignment horizontal="left" vertical="center" wrapText="1" indent="1"/>
    </xf>
    <xf numFmtId="0" fontId="6" fillId="6" borderId="20" xfId="0" applyFont="1" applyFill="1" applyBorder="1" applyAlignment="1">
      <alignment horizontal="left" vertical="center" wrapText="1" indent="1"/>
    </xf>
    <xf numFmtId="0" fontId="6" fillId="6" borderId="22" xfId="0" applyFont="1" applyFill="1" applyBorder="1" applyAlignment="1">
      <alignment horizontal="left" vertical="center" wrapText="1" indent="1"/>
    </xf>
    <xf numFmtId="0" fontId="6" fillId="6" borderId="19" xfId="0" applyFont="1" applyFill="1" applyBorder="1" applyAlignment="1">
      <alignment horizontal="left" vertical="center" wrapText="1" indent="1"/>
    </xf>
    <xf numFmtId="0" fontId="5" fillId="6" borderId="20" xfId="0" applyFont="1" applyFill="1" applyBorder="1" applyAlignment="1">
      <alignment horizontal="left" vertical="center" wrapText="1" indent="1"/>
    </xf>
    <xf numFmtId="164" fontId="0" fillId="0" borderId="20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8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15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5" fillId="0" borderId="0" xfId="0" applyFont="1" applyAlignment="1">
      <alignment horizontal="left"/>
    </xf>
    <xf numFmtId="164" fontId="17" fillId="0" borderId="9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8" fillId="6" borderId="23" xfId="0" applyFont="1" applyFill="1" applyBorder="1" applyAlignment="1">
      <alignment horizontal="center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3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 applyProtection="1">
      <alignment horizontal="left" vertical="center" wrapText="1" indent="1"/>
      <protection locked="0"/>
    </xf>
    <xf numFmtId="0" fontId="30" fillId="4" borderId="27" xfId="0" applyFont="1" applyFill="1" applyBorder="1" applyAlignment="1" applyProtection="1">
      <alignment horizontal="center" vertical="center" wrapText="1"/>
      <protection locked="0"/>
    </xf>
    <xf numFmtId="164" fontId="19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7"/>
  <sheetViews>
    <sheetView tabSelected="1" topLeftCell="A24" zoomScale="73" zoomScaleNormal="73" workbookViewId="0">
      <selection activeCell="G27" sqref="G7:G2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4.855468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34.28515625" customWidth="1"/>
    <col min="12" max="12" width="27.85546875" customWidth="1"/>
    <col min="13" max="13" width="29" customWidth="1"/>
    <col min="14" max="14" width="34.42578125" style="4" customWidth="1"/>
    <col min="15" max="15" width="27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28.42578125" style="5" customWidth="1"/>
  </cols>
  <sheetData>
    <row r="1" spans="1:22" ht="40.9" customHeight="1" x14ac:dyDescent="0.25">
      <c r="B1" s="117" t="s">
        <v>37</v>
      </c>
      <c r="C1" s="118"/>
      <c r="D1" s="118"/>
      <c r="E1"/>
      <c r="G1" s="41"/>
      <c r="V1"/>
    </row>
    <row r="2" spans="1:22" ht="27" customHeight="1" x14ac:dyDescent="0.25">
      <c r="C2"/>
      <c r="D2" s="9"/>
      <c r="E2" s="10"/>
      <c r="G2" s="121"/>
      <c r="H2" s="122"/>
      <c r="I2" s="122"/>
      <c r="J2" s="122"/>
      <c r="K2" s="122"/>
      <c r="L2" s="122"/>
      <c r="M2" s="122"/>
      <c r="N2" s="12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6"/>
      <c r="E3" s="116"/>
      <c r="F3" s="116"/>
      <c r="G3" s="122"/>
      <c r="H3" s="122"/>
      <c r="I3" s="122"/>
      <c r="J3" s="122"/>
      <c r="K3" s="122"/>
      <c r="L3" s="122"/>
      <c r="M3" s="122"/>
      <c r="N3" s="12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6"/>
      <c r="E4" s="116"/>
      <c r="F4" s="116"/>
      <c r="G4" s="116"/>
      <c r="H4" s="11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9" t="s">
        <v>2</v>
      </c>
      <c r="H5" s="12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80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115" t="s">
        <v>7</v>
      </c>
      <c r="T6" s="115" t="s">
        <v>8</v>
      </c>
      <c r="U6" s="34" t="s">
        <v>26</v>
      </c>
      <c r="V6" s="34" t="s">
        <v>27</v>
      </c>
    </row>
    <row r="7" spans="1:22" ht="46.5" customHeight="1" thickTop="1" thickBot="1" x14ac:dyDescent="0.3">
      <c r="A7" s="60"/>
      <c r="B7" s="42">
        <v>1</v>
      </c>
      <c r="C7" s="43" t="s">
        <v>38</v>
      </c>
      <c r="D7" s="44">
        <v>10</v>
      </c>
      <c r="E7" s="45" t="s">
        <v>34</v>
      </c>
      <c r="F7" s="85" t="s">
        <v>59</v>
      </c>
      <c r="G7" s="167"/>
      <c r="H7" s="46" t="s">
        <v>35</v>
      </c>
      <c r="I7" s="134" t="s">
        <v>36</v>
      </c>
      <c r="J7" s="144" t="s">
        <v>35</v>
      </c>
      <c r="K7" s="147"/>
      <c r="L7" s="143"/>
      <c r="M7" s="151" t="s">
        <v>55</v>
      </c>
      <c r="N7" s="151" t="s">
        <v>56</v>
      </c>
      <c r="O7" s="136">
        <v>30</v>
      </c>
      <c r="P7" s="47">
        <f>D7*Q7</f>
        <v>3200</v>
      </c>
      <c r="Q7" s="48">
        <v>320</v>
      </c>
      <c r="R7" s="169"/>
      <c r="S7" s="49">
        <f>D7*R7</f>
        <v>0</v>
      </c>
      <c r="T7" s="50" t="str">
        <f t="shared" ref="T7" si="0">IF(ISNUMBER(R7), IF(R7&gt;Q7,"NEVYHOVUJE","VYHOVUJE")," ")</f>
        <v xml:space="preserve"> </v>
      </c>
      <c r="U7" s="163"/>
      <c r="V7" s="156" t="s">
        <v>14</v>
      </c>
    </row>
    <row r="8" spans="1:22" ht="43.5" customHeight="1" thickTop="1" thickBot="1" x14ac:dyDescent="0.3">
      <c r="A8" s="20"/>
      <c r="B8" s="51">
        <v>2</v>
      </c>
      <c r="C8" s="52" t="s">
        <v>39</v>
      </c>
      <c r="D8" s="53">
        <v>5</v>
      </c>
      <c r="E8" s="54" t="s">
        <v>34</v>
      </c>
      <c r="F8" s="86" t="s">
        <v>60</v>
      </c>
      <c r="G8" s="167"/>
      <c r="H8" s="55" t="s">
        <v>35</v>
      </c>
      <c r="I8" s="133"/>
      <c r="J8" s="145"/>
      <c r="K8" s="148"/>
      <c r="L8" s="141"/>
      <c r="M8" s="152"/>
      <c r="N8" s="154"/>
      <c r="O8" s="137"/>
      <c r="P8" s="56">
        <f>D8*Q8</f>
        <v>500</v>
      </c>
      <c r="Q8" s="57">
        <v>100</v>
      </c>
      <c r="R8" s="169"/>
      <c r="S8" s="58">
        <f>D8*R8</f>
        <v>0</v>
      </c>
      <c r="T8" s="59" t="str">
        <f t="shared" ref="T8:T11" si="1">IF(ISNUMBER(R8), IF(R8&gt;Q8,"NEVYHOVUJE","VYHOVUJE")," ")</f>
        <v xml:space="preserve"> </v>
      </c>
      <c r="U8" s="162"/>
      <c r="V8" s="157"/>
    </row>
    <row r="9" spans="1:22" ht="44.25" customHeight="1" thickTop="1" thickBot="1" x14ac:dyDescent="0.3">
      <c r="A9" s="20"/>
      <c r="B9" s="51">
        <v>3</v>
      </c>
      <c r="C9" s="52" t="s">
        <v>40</v>
      </c>
      <c r="D9" s="53">
        <v>5</v>
      </c>
      <c r="E9" s="54" t="s">
        <v>34</v>
      </c>
      <c r="F9" s="86" t="s">
        <v>61</v>
      </c>
      <c r="G9" s="167"/>
      <c r="H9" s="55" t="s">
        <v>35</v>
      </c>
      <c r="I9" s="133"/>
      <c r="J9" s="145"/>
      <c r="K9" s="148"/>
      <c r="L9" s="141"/>
      <c r="M9" s="152"/>
      <c r="N9" s="154"/>
      <c r="O9" s="137"/>
      <c r="P9" s="56">
        <f>D9*Q9</f>
        <v>600</v>
      </c>
      <c r="Q9" s="57">
        <v>120</v>
      </c>
      <c r="R9" s="169"/>
      <c r="S9" s="58">
        <f>D9*R9</f>
        <v>0</v>
      </c>
      <c r="T9" s="59" t="str">
        <f t="shared" si="1"/>
        <v xml:space="preserve"> </v>
      </c>
      <c r="U9" s="162"/>
      <c r="V9" s="157"/>
    </row>
    <row r="10" spans="1:22" ht="167.25" customHeight="1" thickTop="1" thickBot="1" x14ac:dyDescent="0.3">
      <c r="A10" s="20"/>
      <c r="B10" s="51">
        <v>4</v>
      </c>
      <c r="C10" s="52" t="s">
        <v>41</v>
      </c>
      <c r="D10" s="53">
        <v>5</v>
      </c>
      <c r="E10" s="54" t="s">
        <v>34</v>
      </c>
      <c r="F10" s="86" t="s">
        <v>62</v>
      </c>
      <c r="G10" s="167"/>
      <c r="H10" s="55" t="s">
        <v>35</v>
      </c>
      <c r="I10" s="133"/>
      <c r="J10" s="145"/>
      <c r="K10" s="148"/>
      <c r="L10" s="141"/>
      <c r="M10" s="152"/>
      <c r="N10" s="154"/>
      <c r="O10" s="137"/>
      <c r="P10" s="56">
        <f>D10*Q10</f>
        <v>6500</v>
      </c>
      <c r="Q10" s="57">
        <v>1300</v>
      </c>
      <c r="R10" s="169"/>
      <c r="S10" s="58">
        <f>D10*R10</f>
        <v>0</v>
      </c>
      <c r="T10" s="59" t="str">
        <f t="shared" si="1"/>
        <v xml:space="preserve"> </v>
      </c>
      <c r="U10" s="162"/>
      <c r="V10" s="157"/>
    </row>
    <row r="11" spans="1:22" ht="63.75" customHeight="1" thickTop="1" thickBot="1" x14ac:dyDescent="0.3">
      <c r="A11" s="20"/>
      <c r="B11" s="51">
        <v>5</v>
      </c>
      <c r="C11" s="52" t="s">
        <v>42</v>
      </c>
      <c r="D11" s="53">
        <v>1</v>
      </c>
      <c r="E11" s="54" t="s">
        <v>34</v>
      </c>
      <c r="F11" s="86" t="s">
        <v>63</v>
      </c>
      <c r="G11" s="167"/>
      <c r="H11" s="55" t="s">
        <v>35</v>
      </c>
      <c r="I11" s="133"/>
      <c r="J11" s="145"/>
      <c r="K11" s="148"/>
      <c r="L11" s="141"/>
      <c r="M11" s="152"/>
      <c r="N11" s="154"/>
      <c r="O11" s="137"/>
      <c r="P11" s="56">
        <f>D11*Q11</f>
        <v>650</v>
      </c>
      <c r="Q11" s="57">
        <v>650</v>
      </c>
      <c r="R11" s="169"/>
      <c r="S11" s="58">
        <f>D11*R11</f>
        <v>0</v>
      </c>
      <c r="T11" s="59" t="str">
        <f t="shared" si="1"/>
        <v xml:space="preserve"> </v>
      </c>
      <c r="U11" s="162"/>
      <c r="V11" s="157"/>
    </row>
    <row r="12" spans="1:22" ht="63.75" customHeight="1" thickTop="1" thickBot="1" x14ac:dyDescent="0.3">
      <c r="A12" s="20"/>
      <c r="B12" s="51">
        <v>6</v>
      </c>
      <c r="C12" s="52" t="s">
        <v>43</v>
      </c>
      <c r="D12" s="53">
        <v>1</v>
      </c>
      <c r="E12" s="54" t="s">
        <v>34</v>
      </c>
      <c r="F12" s="86" t="s">
        <v>64</v>
      </c>
      <c r="G12" s="167"/>
      <c r="H12" s="55" t="s">
        <v>35</v>
      </c>
      <c r="I12" s="133"/>
      <c r="J12" s="145"/>
      <c r="K12" s="148"/>
      <c r="L12" s="141"/>
      <c r="M12" s="152"/>
      <c r="N12" s="154"/>
      <c r="O12" s="137"/>
      <c r="P12" s="56">
        <f>D12*Q12</f>
        <v>3700</v>
      </c>
      <c r="Q12" s="57">
        <v>3700</v>
      </c>
      <c r="R12" s="169"/>
      <c r="S12" s="58">
        <f>D12*R12</f>
        <v>0</v>
      </c>
      <c r="T12" s="59" t="str">
        <f t="shared" ref="T12:T26" si="2">IF(ISNUMBER(R12), IF(R12&gt;Q12,"NEVYHOVUJE","VYHOVUJE")," ")</f>
        <v xml:space="preserve"> </v>
      </c>
      <c r="U12" s="162"/>
      <c r="V12" s="157"/>
    </row>
    <row r="13" spans="1:22" ht="63.75" customHeight="1" thickTop="1" thickBot="1" x14ac:dyDescent="0.3">
      <c r="A13" s="20"/>
      <c r="B13" s="70">
        <v>7</v>
      </c>
      <c r="C13" s="71" t="s">
        <v>44</v>
      </c>
      <c r="D13" s="72">
        <v>4</v>
      </c>
      <c r="E13" s="73" t="s">
        <v>34</v>
      </c>
      <c r="F13" s="87" t="s">
        <v>65</v>
      </c>
      <c r="G13" s="167"/>
      <c r="H13" s="74" t="s">
        <v>35</v>
      </c>
      <c r="I13" s="133"/>
      <c r="J13" s="145"/>
      <c r="K13" s="148"/>
      <c r="L13" s="141"/>
      <c r="M13" s="152"/>
      <c r="N13" s="154"/>
      <c r="O13" s="137"/>
      <c r="P13" s="56">
        <f>D13*Q13</f>
        <v>400</v>
      </c>
      <c r="Q13" s="75">
        <v>100</v>
      </c>
      <c r="R13" s="169"/>
      <c r="S13" s="58">
        <f>D13*R13</f>
        <v>0</v>
      </c>
      <c r="T13" s="59" t="str">
        <f t="shared" ref="T13:T25" si="3">IF(ISNUMBER(R13), IF(R13&gt;Q13,"NEVYHOVUJE","VYHOVUJE")," ")</f>
        <v xml:space="preserve"> </v>
      </c>
      <c r="U13" s="162"/>
      <c r="V13" s="157"/>
    </row>
    <row r="14" spans="1:22" ht="129.75" customHeight="1" thickTop="1" thickBot="1" x14ac:dyDescent="0.3">
      <c r="A14" s="20"/>
      <c r="B14" s="70">
        <v>8</v>
      </c>
      <c r="C14" s="71" t="s">
        <v>45</v>
      </c>
      <c r="D14" s="72">
        <v>3</v>
      </c>
      <c r="E14" s="73" t="s">
        <v>34</v>
      </c>
      <c r="F14" s="87" t="s">
        <v>66</v>
      </c>
      <c r="G14" s="167"/>
      <c r="H14" s="74" t="s">
        <v>35</v>
      </c>
      <c r="I14" s="133"/>
      <c r="J14" s="145"/>
      <c r="K14" s="148"/>
      <c r="L14" s="141"/>
      <c r="M14" s="152"/>
      <c r="N14" s="154"/>
      <c r="O14" s="137"/>
      <c r="P14" s="56">
        <f>D14*Q14</f>
        <v>3300</v>
      </c>
      <c r="Q14" s="75">
        <v>1100</v>
      </c>
      <c r="R14" s="169"/>
      <c r="S14" s="58">
        <f>D14*R14</f>
        <v>0</v>
      </c>
      <c r="T14" s="59" t="str">
        <f t="shared" si="3"/>
        <v xml:space="preserve"> </v>
      </c>
      <c r="U14" s="162"/>
      <c r="V14" s="157"/>
    </row>
    <row r="15" spans="1:22" ht="159.75" customHeight="1" thickTop="1" thickBot="1" x14ac:dyDescent="0.3">
      <c r="A15" s="20"/>
      <c r="B15" s="70">
        <v>9</v>
      </c>
      <c r="C15" s="71" t="s">
        <v>46</v>
      </c>
      <c r="D15" s="72">
        <v>2</v>
      </c>
      <c r="E15" s="73" t="s">
        <v>34</v>
      </c>
      <c r="F15" s="87" t="s">
        <v>67</v>
      </c>
      <c r="G15" s="167"/>
      <c r="H15" s="74" t="s">
        <v>35</v>
      </c>
      <c r="I15" s="133"/>
      <c r="J15" s="145"/>
      <c r="K15" s="148"/>
      <c r="L15" s="141"/>
      <c r="M15" s="152"/>
      <c r="N15" s="154"/>
      <c r="O15" s="137"/>
      <c r="P15" s="56">
        <f>D15*Q15</f>
        <v>4200</v>
      </c>
      <c r="Q15" s="75">
        <v>2100</v>
      </c>
      <c r="R15" s="169"/>
      <c r="S15" s="58">
        <f>D15*R15</f>
        <v>0</v>
      </c>
      <c r="T15" s="59" t="str">
        <f t="shared" si="3"/>
        <v xml:space="preserve"> </v>
      </c>
      <c r="U15" s="162"/>
      <c r="V15" s="157"/>
    </row>
    <row r="16" spans="1:22" ht="37.5" customHeight="1" thickTop="1" thickBot="1" x14ac:dyDescent="0.3">
      <c r="A16" s="20"/>
      <c r="B16" s="70">
        <v>10</v>
      </c>
      <c r="C16" s="71" t="s">
        <v>47</v>
      </c>
      <c r="D16" s="72">
        <v>4</v>
      </c>
      <c r="E16" s="73" t="s">
        <v>34</v>
      </c>
      <c r="F16" s="87" t="s">
        <v>68</v>
      </c>
      <c r="G16" s="167"/>
      <c r="H16" s="74" t="s">
        <v>35</v>
      </c>
      <c r="I16" s="133"/>
      <c r="J16" s="145"/>
      <c r="K16" s="148"/>
      <c r="L16" s="141"/>
      <c r="M16" s="152"/>
      <c r="N16" s="154"/>
      <c r="O16" s="137"/>
      <c r="P16" s="56">
        <f>D16*Q16</f>
        <v>3800</v>
      </c>
      <c r="Q16" s="75">
        <v>950</v>
      </c>
      <c r="R16" s="169"/>
      <c r="S16" s="58">
        <f>D16*R16</f>
        <v>0</v>
      </c>
      <c r="T16" s="59" t="str">
        <f t="shared" si="3"/>
        <v xml:space="preserve"> </v>
      </c>
      <c r="U16" s="162"/>
      <c r="V16" s="157"/>
    </row>
    <row r="17" spans="1:22" ht="37.5" customHeight="1" thickTop="1" thickBot="1" x14ac:dyDescent="0.3">
      <c r="A17" s="20"/>
      <c r="B17" s="70">
        <v>11</v>
      </c>
      <c r="C17" s="71" t="s">
        <v>47</v>
      </c>
      <c r="D17" s="72">
        <v>4</v>
      </c>
      <c r="E17" s="73" t="s">
        <v>34</v>
      </c>
      <c r="F17" s="87" t="s">
        <v>69</v>
      </c>
      <c r="G17" s="167"/>
      <c r="H17" s="74" t="s">
        <v>35</v>
      </c>
      <c r="I17" s="133"/>
      <c r="J17" s="145"/>
      <c r="K17" s="148"/>
      <c r="L17" s="141"/>
      <c r="M17" s="152"/>
      <c r="N17" s="154"/>
      <c r="O17" s="137"/>
      <c r="P17" s="56">
        <f>D17*Q17</f>
        <v>4400</v>
      </c>
      <c r="Q17" s="75">
        <v>1100</v>
      </c>
      <c r="R17" s="169"/>
      <c r="S17" s="58">
        <f>D17*R17</f>
        <v>0</v>
      </c>
      <c r="T17" s="59" t="str">
        <f t="shared" si="3"/>
        <v xml:space="preserve"> </v>
      </c>
      <c r="U17" s="162"/>
      <c r="V17" s="157"/>
    </row>
    <row r="18" spans="1:22" ht="63.75" customHeight="1" thickTop="1" thickBot="1" x14ac:dyDescent="0.3">
      <c r="A18" s="20"/>
      <c r="B18" s="70">
        <v>12</v>
      </c>
      <c r="C18" s="71" t="s">
        <v>48</v>
      </c>
      <c r="D18" s="72">
        <v>5</v>
      </c>
      <c r="E18" s="73" t="s">
        <v>34</v>
      </c>
      <c r="F18" s="87" t="s">
        <v>70</v>
      </c>
      <c r="G18" s="167"/>
      <c r="H18" s="74" t="s">
        <v>35</v>
      </c>
      <c r="I18" s="133"/>
      <c r="J18" s="145"/>
      <c r="K18" s="148"/>
      <c r="L18" s="141"/>
      <c r="M18" s="152"/>
      <c r="N18" s="154"/>
      <c r="O18" s="137"/>
      <c r="P18" s="56">
        <f>D18*Q18</f>
        <v>2500</v>
      </c>
      <c r="Q18" s="75">
        <v>500</v>
      </c>
      <c r="R18" s="169"/>
      <c r="S18" s="58">
        <f>D18*R18</f>
        <v>0</v>
      </c>
      <c r="T18" s="59" t="str">
        <f t="shared" si="3"/>
        <v xml:space="preserve"> </v>
      </c>
      <c r="U18" s="162"/>
      <c r="V18" s="157"/>
    </row>
    <row r="19" spans="1:22" ht="27" customHeight="1" thickTop="1" thickBot="1" x14ac:dyDescent="0.3">
      <c r="A19" s="20"/>
      <c r="B19" s="70">
        <v>13</v>
      </c>
      <c r="C19" s="71" t="s">
        <v>49</v>
      </c>
      <c r="D19" s="72">
        <v>5</v>
      </c>
      <c r="E19" s="73" t="s">
        <v>34</v>
      </c>
      <c r="F19" s="87" t="s">
        <v>71</v>
      </c>
      <c r="G19" s="167"/>
      <c r="H19" s="74" t="s">
        <v>35</v>
      </c>
      <c r="I19" s="133"/>
      <c r="J19" s="145"/>
      <c r="K19" s="148"/>
      <c r="L19" s="141"/>
      <c r="M19" s="152"/>
      <c r="N19" s="154"/>
      <c r="O19" s="137"/>
      <c r="P19" s="56">
        <f>D19*Q19</f>
        <v>2000</v>
      </c>
      <c r="Q19" s="75">
        <v>400</v>
      </c>
      <c r="R19" s="169"/>
      <c r="S19" s="58">
        <f>D19*R19</f>
        <v>0</v>
      </c>
      <c r="T19" s="59" t="str">
        <f t="shared" si="3"/>
        <v xml:space="preserve"> </v>
      </c>
      <c r="U19" s="162"/>
      <c r="V19" s="157"/>
    </row>
    <row r="20" spans="1:22" ht="108" customHeight="1" thickTop="1" thickBot="1" x14ac:dyDescent="0.3">
      <c r="A20" s="20"/>
      <c r="B20" s="61">
        <v>14</v>
      </c>
      <c r="C20" s="62" t="s">
        <v>46</v>
      </c>
      <c r="D20" s="63">
        <v>2</v>
      </c>
      <c r="E20" s="64" t="s">
        <v>34</v>
      </c>
      <c r="F20" s="88" t="s">
        <v>72</v>
      </c>
      <c r="G20" s="167"/>
      <c r="H20" s="65" t="s">
        <v>35</v>
      </c>
      <c r="I20" s="135"/>
      <c r="J20" s="146"/>
      <c r="K20" s="149"/>
      <c r="L20" s="142"/>
      <c r="M20" s="153"/>
      <c r="N20" s="155"/>
      <c r="O20" s="138"/>
      <c r="P20" s="66">
        <f>D20*Q20</f>
        <v>600</v>
      </c>
      <c r="Q20" s="67">
        <v>300</v>
      </c>
      <c r="R20" s="169"/>
      <c r="S20" s="68">
        <f>D20*R20</f>
        <v>0</v>
      </c>
      <c r="T20" s="69" t="str">
        <f t="shared" si="3"/>
        <v xml:space="preserve"> </v>
      </c>
      <c r="U20" s="164"/>
      <c r="V20" s="158"/>
    </row>
    <row r="21" spans="1:22" ht="159.75" customHeight="1" thickTop="1" thickBot="1" x14ac:dyDescent="0.3">
      <c r="A21" s="20"/>
      <c r="B21" s="76">
        <v>15</v>
      </c>
      <c r="C21" s="77" t="s">
        <v>50</v>
      </c>
      <c r="D21" s="78">
        <v>2</v>
      </c>
      <c r="E21" s="79" t="s">
        <v>34</v>
      </c>
      <c r="F21" s="89" t="s">
        <v>73</v>
      </c>
      <c r="G21" s="167"/>
      <c r="H21" s="80" t="s">
        <v>35</v>
      </c>
      <c r="I21" s="132" t="s">
        <v>36</v>
      </c>
      <c r="J21" s="132" t="s">
        <v>35</v>
      </c>
      <c r="K21" s="150"/>
      <c r="L21" s="140"/>
      <c r="M21" s="159" t="s">
        <v>57</v>
      </c>
      <c r="N21" s="159" t="s">
        <v>58</v>
      </c>
      <c r="O21" s="139">
        <v>21</v>
      </c>
      <c r="P21" s="81">
        <f>D21*Q21</f>
        <v>1700</v>
      </c>
      <c r="Q21" s="82">
        <v>850</v>
      </c>
      <c r="R21" s="169"/>
      <c r="S21" s="83">
        <f>D21*R21</f>
        <v>0</v>
      </c>
      <c r="T21" s="84" t="str">
        <f t="shared" si="3"/>
        <v xml:space="preserve"> </v>
      </c>
      <c r="U21" s="161"/>
      <c r="V21" s="110" t="s">
        <v>16</v>
      </c>
    </row>
    <row r="22" spans="1:22" ht="137.25" customHeight="1" thickTop="1" thickBot="1" x14ac:dyDescent="0.3">
      <c r="A22" s="20"/>
      <c r="B22" s="70">
        <v>16</v>
      </c>
      <c r="C22" s="71" t="s">
        <v>48</v>
      </c>
      <c r="D22" s="72">
        <v>3</v>
      </c>
      <c r="E22" s="73" t="s">
        <v>34</v>
      </c>
      <c r="F22" s="90" t="s">
        <v>76</v>
      </c>
      <c r="G22" s="167"/>
      <c r="H22" s="74" t="s">
        <v>35</v>
      </c>
      <c r="I22" s="133"/>
      <c r="J22" s="133"/>
      <c r="K22" s="148"/>
      <c r="L22" s="141"/>
      <c r="M22" s="160"/>
      <c r="N22" s="160"/>
      <c r="O22" s="137"/>
      <c r="P22" s="56">
        <f>D22*Q22</f>
        <v>2550</v>
      </c>
      <c r="Q22" s="75">
        <v>850</v>
      </c>
      <c r="R22" s="169"/>
      <c r="S22" s="58">
        <f>D22*R22</f>
        <v>0</v>
      </c>
      <c r="T22" s="59" t="str">
        <f t="shared" si="3"/>
        <v xml:space="preserve"> </v>
      </c>
      <c r="U22" s="162"/>
      <c r="V22" s="111" t="s">
        <v>15</v>
      </c>
    </row>
    <row r="23" spans="1:22" ht="102" customHeight="1" thickTop="1" thickBot="1" x14ac:dyDescent="0.3">
      <c r="A23" s="20"/>
      <c r="B23" s="70">
        <v>17</v>
      </c>
      <c r="C23" s="71" t="s">
        <v>51</v>
      </c>
      <c r="D23" s="72">
        <v>1</v>
      </c>
      <c r="E23" s="73" t="s">
        <v>34</v>
      </c>
      <c r="F23" s="87" t="s">
        <v>74</v>
      </c>
      <c r="G23" s="167"/>
      <c r="H23" s="74" t="s">
        <v>35</v>
      </c>
      <c r="I23" s="133"/>
      <c r="J23" s="133"/>
      <c r="K23" s="148"/>
      <c r="L23" s="141"/>
      <c r="M23" s="160"/>
      <c r="N23" s="160"/>
      <c r="O23" s="137"/>
      <c r="P23" s="56">
        <f>D23*Q23</f>
        <v>350</v>
      </c>
      <c r="Q23" s="75">
        <v>350</v>
      </c>
      <c r="R23" s="169"/>
      <c r="S23" s="58">
        <f>D23*R23</f>
        <v>0</v>
      </c>
      <c r="T23" s="59" t="str">
        <f t="shared" ref="T23:T24" si="4">IF(ISNUMBER(R23), IF(R23&gt;Q23,"NEVYHOVUJE","VYHOVUJE")," ")</f>
        <v xml:space="preserve"> </v>
      </c>
      <c r="U23" s="162"/>
      <c r="V23" s="165" t="s">
        <v>13</v>
      </c>
    </row>
    <row r="24" spans="1:22" ht="63.75" customHeight="1" thickTop="1" thickBot="1" x14ac:dyDescent="0.3">
      <c r="A24" s="20"/>
      <c r="B24" s="70">
        <v>18</v>
      </c>
      <c r="C24" s="71" t="s">
        <v>52</v>
      </c>
      <c r="D24" s="72">
        <v>1</v>
      </c>
      <c r="E24" s="73" t="s">
        <v>34</v>
      </c>
      <c r="F24" s="87" t="s">
        <v>75</v>
      </c>
      <c r="G24" s="167"/>
      <c r="H24" s="74" t="s">
        <v>35</v>
      </c>
      <c r="I24" s="133"/>
      <c r="J24" s="133"/>
      <c r="K24" s="148"/>
      <c r="L24" s="141"/>
      <c r="M24" s="160"/>
      <c r="N24" s="160"/>
      <c r="O24" s="137"/>
      <c r="P24" s="56">
        <f>D24*Q24</f>
        <v>750</v>
      </c>
      <c r="Q24" s="75">
        <v>750</v>
      </c>
      <c r="R24" s="169"/>
      <c r="S24" s="58">
        <f>D24*R24</f>
        <v>0</v>
      </c>
      <c r="T24" s="59" t="str">
        <f t="shared" si="4"/>
        <v xml:space="preserve"> </v>
      </c>
      <c r="U24" s="162"/>
      <c r="V24" s="157"/>
    </row>
    <row r="25" spans="1:22" ht="132" customHeight="1" thickTop="1" thickBot="1" x14ac:dyDescent="0.3">
      <c r="A25" s="20"/>
      <c r="B25" s="70">
        <v>19</v>
      </c>
      <c r="C25" s="71" t="s">
        <v>53</v>
      </c>
      <c r="D25" s="72">
        <v>1</v>
      </c>
      <c r="E25" s="73" t="s">
        <v>34</v>
      </c>
      <c r="F25" s="114" t="s">
        <v>85</v>
      </c>
      <c r="G25" s="167"/>
      <c r="H25" s="74" t="s">
        <v>35</v>
      </c>
      <c r="I25" s="133"/>
      <c r="J25" s="133"/>
      <c r="K25" s="148"/>
      <c r="L25" s="141"/>
      <c r="M25" s="160"/>
      <c r="N25" s="160"/>
      <c r="O25" s="137"/>
      <c r="P25" s="56">
        <f>D25*Q25</f>
        <v>2100</v>
      </c>
      <c r="Q25" s="75">
        <v>2100</v>
      </c>
      <c r="R25" s="169"/>
      <c r="S25" s="58">
        <f>D25*R25</f>
        <v>0</v>
      </c>
      <c r="T25" s="59" t="str">
        <f t="shared" si="3"/>
        <v xml:space="preserve"> </v>
      </c>
      <c r="U25" s="162"/>
      <c r="V25" s="166"/>
    </row>
    <row r="26" spans="1:22" ht="137.25" customHeight="1" thickTop="1" thickBot="1" x14ac:dyDescent="0.3">
      <c r="A26" s="20"/>
      <c r="B26" s="70">
        <v>20</v>
      </c>
      <c r="C26" s="71" t="s">
        <v>54</v>
      </c>
      <c r="D26" s="72">
        <v>2</v>
      </c>
      <c r="E26" s="73" t="s">
        <v>34</v>
      </c>
      <c r="F26" s="114" t="s">
        <v>84</v>
      </c>
      <c r="G26" s="167"/>
      <c r="H26" s="74" t="s">
        <v>35</v>
      </c>
      <c r="I26" s="133"/>
      <c r="J26" s="133"/>
      <c r="K26" s="148"/>
      <c r="L26" s="142"/>
      <c r="M26" s="160"/>
      <c r="N26" s="160"/>
      <c r="O26" s="137"/>
      <c r="P26" s="91">
        <f>D26*Q26</f>
        <v>3300</v>
      </c>
      <c r="Q26" s="75">
        <v>1650</v>
      </c>
      <c r="R26" s="169"/>
      <c r="S26" s="92">
        <f>D26*R26</f>
        <v>0</v>
      </c>
      <c r="T26" s="93" t="str">
        <f t="shared" si="2"/>
        <v xml:space="preserve"> </v>
      </c>
      <c r="U26" s="162"/>
      <c r="V26" s="112" t="s">
        <v>12</v>
      </c>
    </row>
    <row r="27" spans="1:22" ht="258.75" customHeight="1" thickTop="1" thickBot="1" x14ac:dyDescent="0.3">
      <c r="A27" s="20"/>
      <c r="B27" s="94">
        <v>21</v>
      </c>
      <c r="C27" s="95" t="s">
        <v>77</v>
      </c>
      <c r="D27" s="96">
        <v>1</v>
      </c>
      <c r="E27" s="97" t="s">
        <v>34</v>
      </c>
      <c r="F27" s="113" t="s">
        <v>83</v>
      </c>
      <c r="G27" s="167"/>
      <c r="H27" s="168"/>
      <c r="I27" s="109" t="s">
        <v>36</v>
      </c>
      <c r="J27" s="98" t="s">
        <v>78</v>
      </c>
      <c r="K27" s="99" t="s">
        <v>79</v>
      </c>
      <c r="L27" s="100"/>
      <c r="M27" s="101" t="s">
        <v>81</v>
      </c>
      <c r="N27" s="101" t="s">
        <v>82</v>
      </c>
      <c r="O27" s="102">
        <v>21</v>
      </c>
      <c r="P27" s="103">
        <f>D27*Q27</f>
        <v>8264</v>
      </c>
      <c r="Q27" s="104">
        <v>8264</v>
      </c>
      <c r="R27" s="169"/>
      <c r="S27" s="105">
        <f>D27*R27</f>
        <v>0</v>
      </c>
      <c r="T27" s="106" t="str">
        <f t="shared" ref="T27" si="5">IF(ISNUMBER(R27), IF(R27&gt;Q27,"NEVYHOVUJE","VYHOVUJE")," ")</f>
        <v xml:space="preserve"> </v>
      </c>
      <c r="U27" s="107"/>
      <c r="V27" s="108" t="s">
        <v>11</v>
      </c>
    </row>
    <row r="28" spans="1:22" ht="17.45" customHeight="1" thickTop="1" thickBot="1" x14ac:dyDescent="0.3">
      <c r="C28"/>
      <c r="D28"/>
      <c r="E28"/>
      <c r="F28"/>
      <c r="G28"/>
      <c r="H28"/>
      <c r="I28"/>
      <c r="J28"/>
      <c r="N28"/>
      <c r="O28"/>
      <c r="P28"/>
    </row>
    <row r="29" spans="1:22" ht="51.75" customHeight="1" thickTop="1" thickBot="1" x14ac:dyDescent="0.3">
      <c r="B29" s="130" t="s">
        <v>32</v>
      </c>
      <c r="C29" s="130"/>
      <c r="D29" s="130"/>
      <c r="E29" s="130"/>
      <c r="F29" s="130"/>
      <c r="G29" s="130"/>
      <c r="H29" s="40"/>
      <c r="I29" s="40"/>
      <c r="J29" s="21"/>
      <c r="K29" s="21"/>
      <c r="L29" s="6"/>
      <c r="M29" s="6"/>
      <c r="N29" s="6"/>
      <c r="O29" s="22"/>
      <c r="P29" s="22"/>
      <c r="Q29" s="23" t="s">
        <v>9</v>
      </c>
      <c r="R29" s="127" t="s">
        <v>10</v>
      </c>
      <c r="S29" s="128"/>
      <c r="T29" s="129"/>
      <c r="U29" s="24"/>
      <c r="V29" s="25"/>
    </row>
    <row r="30" spans="1:22" ht="50.45" customHeight="1" thickTop="1" thickBot="1" x14ac:dyDescent="0.3">
      <c r="B30" s="131" t="s">
        <v>30</v>
      </c>
      <c r="C30" s="131"/>
      <c r="D30" s="131"/>
      <c r="E30" s="131"/>
      <c r="F30" s="131"/>
      <c r="G30" s="131"/>
      <c r="H30" s="131"/>
      <c r="I30" s="26"/>
      <c r="L30" s="9"/>
      <c r="M30" s="9"/>
      <c r="N30" s="9"/>
      <c r="O30" s="27"/>
      <c r="P30" s="27"/>
      <c r="Q30" s="28">
        <f>SUM(P7:P27)</f>
        <v>55364</v>
      </c>
      <c r="R30" s="124">
        <f>SUM(S7:S27)</f>
        <v>0</v>
      </c>
      <c r="S30" s="125"/>
      <c r="T30" s="126"/>
    </row>
    <row r="31" spans="1:22" ht="15.75" thickTop="1" x14ac:dyDescent="0.25">
      <c r="B31" s="123" t="s">
        <v>31</v>
      </c>
      <c r="C31" s="123"/>
      <c r="D31" s="123"/>
      <c r="E31" s="123"/>
      <c r="F31" s="123"/>
      <c r="G31" s="123"/>
      <c r="H31" s="11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x14ac:dyDescent="0.25">
      <c r="B32" s="39"/>
      <c r="C32" s="39"/>
      <c r="D32" s="39"/>
      <c r="E32" s="39"/>
      <c r="F32" s="39"/>
      <c r="G32" s="116"/>
      <c r="H32" s="11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2:19" x14ac:dyDescent="0.25">
      <c r="B33" s="39"/>
      <c r="C33" s="39"/>
      <c r="D33" s="39"/>
      <c r="E33" s="39"/>
      <c r="F33" s="39"/>
      <c r="G33" s="116"/>
      <c r="H33" s="11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2:19" x14ac:dyDescent="0.25">
      <c r="B34" s="39"/>
      <c r="C34" s="39"/>
      <c r="D34" s="39"/>
      <c r="E34" s="39"/>
      <c r="F34" s="39"/>
      <c r="G34" s="116"/>
      <c r="H34" s="11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2:19" ht="19.899999999999999" customHeight="1" x14ac:dyDescent="0.25">
      <c r="C35" s="21"/>
      <c r="D35" s="29"/>
      <c r="E35" s="21"/>
      <c r="F35" s="21"/>
      <c r="G35" s="116"/>
      <c r="H35" s="11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2:19" ht="19.899999999999999" customHeight="1" x14ac:dyDescent="0.25">
      <c r="H36" s="3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2:19" ht="19.899999999999999" customHeight="1" x14ac:dyDescent="0.25">
      <c r="C37" s="21"/>
      <c r="D37" s="29"/>
      <c r="E37" s="21"/>
      <c r="F37" s="21"/>
      <c r="G37" s="116"/>
      <c r="H37" s="11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116"/>
      <c r="H38" s="11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116"/>
      <c r="H39" s="11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116"/>
      <c r="H40" s="11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116"/>
      <c r="H41" s="11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116"/>
      <c r="H42" s="11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116"/>
      <c r="H43" s="11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116"/>
      <c r="H44" s="11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116"/>
      <c r="H45" s="11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116"/>
      <c r="H46" s="11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116"/>
      <c r="H47" s="11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116"/>
      <c r="H48" s="11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6"/>
      <c r="H49" s="11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6"/>
      <c r="H50" s="11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6"/>
      <c r="H51" s="11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6"/>
      <c r="H52" s="11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6"/>
      <c r="H53" s="11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6"/>
      <c r="H54" s="11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6"/>
      <c r="H55" s="11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6"/>
      <c r="H56" s="11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6"/>
      <c r="H57" s="11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6"/>
      <c r="H58" s="11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6"/>
      <c r="H59" s="11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6"/>
      <c r="H60" s="11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6"/>
      <c r="H61" s="11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6"/>
      <c r="H62" s="11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6"/>
      <c r="H63" s="11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6"/>
      <c r="H64" s="11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6"/>
      <c r="H65" s="11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6"/>
      <c r="H66" s="11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6"/>
      <c r="H67" s="11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6"/>
      <c r="H68" s="11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6"/>
      <c r="H69" s="11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6"/>
      <c r="H70" s="11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6"/>
      <c r="H71" s="11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6"/>
      <c r="H72" s="11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6"/>
      <c r="H73" s="11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6"/>
      <c r="H74" s="11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6"/>
      <c r="H75" s="11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6"/>
      <c r="H76" s="11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6"/>
      <c r="H77" s="11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6"/>
      <c r="H78" s="11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6"/>
      <c r="H79" s="11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6"/>
      <c r="H80" s="11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6"/>
      <c r="H81" s="11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6"/>
      <c r="H82" s="11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6"/>
      <c r="H83" s="11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6"/>
      <c r="H84" s="11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6"/>
      <c r="H85" s="11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6"/>
      <c r="H86" s="11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6"/>
      <c r="H87" s="11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6"/>
      <c r="H88" s="11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6"/>
      <c r="H89" s="11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6"/>
      <c r="H90" s="11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6"/>
      <c r="H91" s="11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6"/>
      <c r="H92" s="11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6"/>
      <c r="H93" s="11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6"/>
      <c r="H94" s="11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6"/>
      <c r="H95" s="11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6"/>
      <c r="H96" s="11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6"/>
      <c r="H97" s="11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6"/>
      <c r="H98" s="11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6"/>
      <c r="H99" s="11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6"/>
      <c r="H100" s="11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6"/>
      <c r="H101" s="11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6"/>
      <c r="H102" s="11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6"/>
      <c r="H103" s="11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6"/>
      <c r="H104" s="116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6"/>
      <c r="H105" s="116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6"/>
      <c r="H106" s="116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6"/>
      <c r="H107" s="116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6"/>
      <c r="H108" s="116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6"/>
      <c r="H109" s="116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16"/>
      <c r="H110" s="116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16"/>
      <c r="H111" s="116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16"/>
      <c r="H112" s="116"/>
      <c r="I112" s="11"/>
      <c r="J112" s="11"/>
      <c r="K112" s="11"/>
      <c r="L112" s="11"/>
      <c r="M112" s="11"/>
      <c r="N112" s="5"/>
      <c r="O112" s="5"/>
      <c r="P112" s="5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116"/>
      <c r="H113" s="116"/>
      <c r="I113" s="11"/>
      <c r="J113" s="11"/>
      <c r="K113" s="11"/>
      <c r="L113" s="11"/>
      <c r="M113" s="11"/>
      <c r="N113" s="5"/>
      <c r="O113" s="5"/>
      <c r="P113" s="5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116"/>
      <c r="H114" s="116"/>
      <c r="I114" s="11"/>
      <c r="J114" s="11"/>
      <c r="K114" s="11"/>
      <c r="L114" s="11"/>
      <c r="M114" s="11"/>
      <c r="N114" s="5"/>
      <c r="O114" s="5"/>
      <c r="P114" s="5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116"/>
      <c r="H115" s="116"/>
      <c r="I115" s="11"/>
      <c r="J115" s="11"/>
      <c r="K115" s="11"/>
      <c r="L115" s="11"/>
      <c r="M115" s="11"/>
      <c r="N115" s="5"/>
      <c r="O115" s="5"/>
      <c r="P115" s="5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116"/>
      <c r="H116" s="116"/>
      <c r="I116" s="11"/>
      <c r="J116" s="11"/>
      <c r="K116" s="11"/>
      <c r="L116" s="11"/>
      <c r="M116" s="11"/>
      <c r="N116" s="5"/>
      <c r="O116" s="5"/>
      <c r="P116" s="5"/>
    </row>
    <row r="117" spans="3:19" ht="19.899999999999999" customHeight="1" x14ac:dyDescent="0.25">
      <c r="C117"/>
      <c r="E117"/>
      <c r="F117"/>
      <c r="J117"/>
    </row>
    <row r="118" spans="3:19" ht="19.899999999999999" customHeight="1" x14ac:dyDescent="0.25">
      <c r="C118"/>
      <c r="E118"/>
      <c r="F118"/>
      <c r="J118"/>
    </row>
    <row r="119" spans="3:19" ht="19.899999999999999" customHeight="1" x14ac:dyDescent="0.25">
      <c r="C119"/>
      <c r="E119"/>
      <c r="F119"/>
      <c r="J119"/>
    </row>
    <row r="120" spans="3:19" ht="19.899999999999999" customHeight="1" x14ac:dyDescent="0.25">
      <c r="C120"/>
      <c r="E120"/>
      <c r="F120"/>
      <c r="J120"/>
    </row>
    <row r="121" spans="3:19" ht="19.899999999999999" customHeight="1" x14ac:dyDescent="0.25">
      <c r="C121"/>
      <c r="E121"/>
      <c r="F121"/>
      <c r="J121"/>
    </row>
    <row r="122" spans="3:19" ht="19.899999999999999" customHeight="1" x14ac:dyDescent="0.25">
      <c r="C122"/>
      <c r="E122"/>
      <c r="F122"/>
      <c r="J122"/>
    </row>
    <row r="123" spans="3:19" ht="19.899999999999999" customHeight="1" x14ac:dyDescent="0.25">
      <c r="C123"/>
      <c r="E123"/>
      <c r="F123"/>
      <c r="J123"/>
    </row>
    <row r="124" spans="3:19" ht="19.899999999999999" customHeight="1" x14ac:dyDescent="0.25">
      <c r="C124"/>
      <c r="E124"/>
      <c r="F124"/>
      <c r="J124"/>
    </row>
    <row r="125" spans="3:19" x14ac:dyDescent="0.25">
      <c r="C125"/>
      <c r="E125"/>
      <c r="F125"/>
      <c r="J125"/>
    </row>
    <row r="126" spans="3:19" x14ac:dyDescent="0.25">
      <c r="C126"/>
      <c r="E126"/>
      <c r="F126"/>
      <c r="J126"/>
    </row>
    <row r="127" spans="3:19" x14ac:dyDescent="0.25">
      <c r="C127"/>
      <c r="E127"/>
      <c r="F127"/>
      <c r="J127"/>
    </row>
    <row r="128" spans="3:19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  <row r="246" spans="3:10" x14ac:dyDescent="0.25">
      <c r="C246"/>
      <c r="E246"/>
      <c r="F246"/>
      <c r="J246"/>
    </row>
    <row r="247" spans="3:10" x14ac:dyDescent="0.25">
      <c r="C247"/>
      <c r="E247"/>
      <c r="F247"/>
      <c r="J247"/>
    </row>
  </sheetData>
  <sheetProtection algorithmName="SHA-512" hashValue="FMN2BtOlO+w+nna0UOFR5ekR9MaVmjwIRx0e/RCHRK8ZEcR+Afafr5IWeyVBjb3s5hYL+sxdJteq1i2K3wlpmg==" saltValue="+sCaj97Jxbs6G4UxoqA+Ew==" spinCount="100000" sheet="1" objects="1" scenarios="1"/>
  <mergeCells count="26">
    <mergeCell ref="J21:J26"/>
    <mergeCell ref="K21:K26"/>
    <mergeCell ref="M7:M20"/>
    <mergeCell ref="N7:N20"/>
    <mergeCell ref="V7:V20"/>
    <mergeCell ref="M21:M26"/>
    <mergeCell ref="N21:N26"/>
    <mergeCell ref="U21:U26"/>
    <mergeCell ref="U7:U20"/>
    <mergeCell ref="V23:V25"/>
    <mergeCell ref="B1:D1"/>
    <mergeCell ref="G5:H5"/>
    <mergeCell ref="G2:N3"/>
    <mergeCell ref="B31:G31"/>
    <mergeCell ref="R30:T30"/>
    <mergeCell ref="R29:T29"/>
    <mergeCell ref="B29:G29"/>
    <mergeCell ref="B30:H30"/>
    <mergeCell ref="I21:I26"/>
    <mergeCell ref="I7:I20"/>
    <mergeCell ref="O7:O20"/>
    <mergeCell ref="O21:O26"/>
    <mergeCell ref="L21:L26"/>
    <mergeCell ref="L7:L20"/>
    <mergeCell ref="J7:J20"/>
    <mergeCell ref="K7:K20"/>
  </mergeCells>
  <conditionalFormatting sqref="B7:B27 D7:D27">
    <cfRule type="containsBlanks" dxfId="7" priority="96">
      <formula>LEN(TRIM(B7))=0</formula>
    </cfRule>
  </conditionalFormatting>
  <conditionalFormatting sqref="B7:B27">
    <cfRule type="cellIs" dxfId="6" priority="93" operator="greaterThanOrEqual">
      <formula>1</formula>
    </cfRule>
  </conditionalFormatting>
  <conditionalFormatting sqref="R7:R27 G7:H2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7">
    <cfRule type="notContainsBlanks" dxfId="2" priority="69">
      <formula>LEN(TRIM(G7))&gt;0</formula>
    </cfRule>
  </conditionalFormatting>
  <conditionalFormatting sqref="T7:T2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27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V21:V23 V26:V27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2023-09-21T04:51:09Z</cp:lastPrinted>
  <dcterms:created xsi:type="dcterms:W3CDTF">2014-03-05T12:43:32Z</dcterms:created>
  <dcterms:modified xsi:type="dcterms:W3CDTF">2023-09-21T07:25:56Z</dcterms:modified>
</cp:coreProperties>
</file>